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사무자동화실기 연습\"/>
    </mc:Choice>
  </mc:AlternateContent>
  <xr:revisionPtr revIDLastSave="0" documentId="13_ncr:1_{5EA202EF-93E5-4588-85FE-A7A27974037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24" i="1" l="1"/>
  <c r="D24" i="1"/>
  <c r="B24" i="1"/>
  <c r="E12" i="1"/>
  <c r="G12" i="1" s="1"/>
  <c r="H12" i="1" s="1"/>
  <c r="F12" i="1"/>
  <c r="E5" i="1"/>
  <c r="G5" i="1" s="1"/>
  <c r="H5" i="1" s="1"/>
  <c r="F5" i="1"/>
  <c r="E7" i="1"/>
  <c r="G7" i="1" s="1"/>
  <c r="H7" i="1" s="1"/>
  <c r="F7" i="1"/>
  <c r="E4" i="1"/>
  <c r="G4" i="1" s="1"/>
  <c r="H4" i="1" s="1"/>
  <c r="F29" i="1" s="1"/>
  <c r="F4" i="1"/>
  <c r="E10" i="1"/>
  <c r="G10" i="1" s="1"/>
  <c r="H10" i="1" s="1"/>
  <c r="F10" i="1"/>
  <c r="E9" i="1"/>
  <c r="G9" i="1" s="1"/>
  <c r="H9" i="1" s="1"/>
  <c r="F9" i="1"/>
  <c r="E11" i="1"/>
  <c r="G11" i="1" s="1"/>
  <c r="H11" i="1" s="1"/>
  <c r="F11" i="1"/>
  <c r="E8" i="1"/>
  <c r="G8" i="1" s="1"/>
  <c r="H8" i="1" s="1"/>
  <c r="F8" i="1"/>
  <c r="E15" i="1"/>
  <c r="G15" i="1" s="1"/>
  <c r="H15" i="1" s="1"/>
  <c r="F15" i="1"/>
  <c r="E20" i="1"/>
  <c r="G20" i="1" s="1"/>
  <c r="H20" i="1" s="1"/>
  <c r="F20" i="1"/>
  <c r="E18" i="1"/>
  <c r="G18" i="1" s="1"/>
  <c r="H18" i="1" s="1"/>
  <c r="F18" i="1"/>
  <c r="E21" i="1"/>
  <c r="G21" i="1" s="1"/>
  <c r="H21" i="1" s="1"/>
  <c r="F21" i="1"/>
  <c r="E19" i="1"/>
  <c r="G19" i="1" s="1"/>
  <c r="H19" i="1" s="1"/>
  <c r="F19" i="1"/>
  <c r="E23" i="1"/>
  <c r="G23" i="1" s="1"/>
  <c r="H23" i="1" s="1"/>
  <c r="F23" i="1"/>
  <c r="E14" i="1"/>
  <c r="G14" i="1" s="1"/>
  <c r="H14" i="1" s="1"/>
  <c r="F14" i="1"/>
  <c r="E13" i="1"/>
  <c r="G13" i="1" s="1"/>
  <c r="H13" i="1" s="1"/>
  <c r="F13" i="1"/>
  <c r="E17" i="1"/>
  <c r="G17" i="1" s="1"/>
  <c r="H17" i="1" s="1"/>
  <c r="F17" i="1"/>
  <c r="E22" i="1"/>
  <c r="G22" i="1" s="1"/>
  <c r="H22" i="1" s="1"/>
  <c r="F22" i="1"/>
  <c r="E6" i="1"/>
  <c r="G6" i="1" s="1"/>
  <c r="H6" i="1" s="1"/>
  <c r="F6" i="1"/>
  <c r="F24" i="1" s="1"/>
  <c r="F16" i="1"/>
  <c r="E16" i="1"/>
  <c r="G16" i="1" s="1"/>
  <c r="H16" i="1" s="1"/>
  <c r="D25" i="1" l="1"/>
  <c r="F27" i="1"/>
  <c r="C25" i="1"/>
  <c r="E27" i="1"/>
  <c r="E24" i="1"/>
  <c r="B26" i="1"/>
  <c r="D27" i="1"/>
  <c r="F26" i="1"/>
  <c r="C27" i="1"/>
  <c r="E26" i="1"/>
  <c r="E28" i="1"/>
  <c r="B25" i="1"/>
  <c r="D26" i="1"/>
  <c r="F28" i="1"/>
  <c r="F25" i="1"/>
  <c r="C26" i="1"/>
  <c r="E29" i="1"/>
  <c r="E25" i="1"/>
  <c r="B27" i="1"/>
</calcChain>
</file>

<file path=xl/sharedStrings.xml><?xml version="1.0" encoding="utf-8"?>
<sst xmlns="http://schemas.openxmlformats.org/spreadsheetml/2006/main" count="37" uniqueCount="23">
  <si>
    <t>지역</t>
    <phoneticPr fontId="2" type="noConversion"/>
  </si>
  <si>
    <t>수입</t>
    <phoneticPr fontId="2" type="noConversion"/>
  </si>
  <si>
    <t>지출</t>
    <phoneticPr fontId="2" type="noConversion"/>
  </si>
  <si>
    <t>저축</t>
    <phoneticPr fontId="2" type="noConversion"/>
  </si>
  <si>
    <t>부산</t>
    <phoneticPr fontId="2" type="noConversion"/>
  </si>
  <si>
    <t>대구</t>
    <phoneticPr fontId="2" type="noConversion"/>
  </si>
  <si>
    <t>울산</t>
    <phoneticPr fontId="2" type="noConversion"/>
  </si>
  <si>
    <t>광주</t>
    <phoneticPr fontId="2" type="noConversion"/>
  </si>
  <si>
    <t>대전</t>
    <phoneticPr fontId="2" type="noConversion"/>
  </si>
  <si>
    <t>서울</t>
    <phoneticPr fontId="2" type="noConversion"/>
  </si>
  <si>
    <t>여유자금</t>
    <phoneticPr fontId="2" type="noConversion"/>
  </si>
  <si>
    <t>잡비</t>
    <phoneticPr fontId="2" type="noConversion"/>
  </si>
  <si>
    <t>지수</t>
    <phoneticPr fontId="2" type="noConversion"/>
  </si>
  <si>
    <t>판정</t>
    <phoneticPr fontId="2" type="noConversion"/>
  </si>
  <si>
    <t>저축우수지역 분석표</t>
    <phoneticPr fontId="2" type="noConversion"/>
  </si>
  <si>
    <t>지역평균</t>
    <phoneticPr fontId="2" type="noConversion"/>
  </si>
  <si>
    <t>우수평균</t>
    <phoneticPr fontId="2" type="noConversion"/>
  </si>
  <si>
    <t>보통평균</t>
    <phoneticPr fontId="2" type="noConversion"/>
  </si>
  <si>
    <t>나쁨평균</t>
    <phoneticPr fontId="2" type="noConversion"/>
  </si>
  <si>
    <t>지역이 부산이면서 판정이 보통인 합계</t>
    <phoneticPr fontId="2" type="noConversion"/>
  </si>
  <si>
    <t>판정이 나쁨인 합계</t>
    <phoneticPr fontId="2" type="noConversion"/>
  </si>
  <si>
    <t>=IF(G4&lt;=30%,"나쁨",IF(G4&lt;=50%,"보통","우수"))</t>
    <phoneticPr fontId="2" type="noConversion"/>
  </si>
  <si>
    <t>=SUMPRODUCT(($A$4:$A$23="부산")*($H$4:$H$23="보통"),F4:F23)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</si>
</sst>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1" applyFont="1" applyBorder="1">
      <alignment vertical="center"/>
    </xf>
    <xf numFmtId="0" fontId="0" fillId="0" borderId="3" xfId="0" applyBorder="1" applyAlignment="1">
      <alignment horizontal="center" vertical="center"/>
    </xf>
    <xf numFmtId="42" fontId="0" fillId="0" borderId="3" xfId="1" applyFont="1" applyBorder="1">
      <alignment vertical="center"/>
    </xf>
    <xf numFmtId="9" fontId="0" fillId="0" borderId="3" xfId="2" applyFont="1" applyBorder="1">
      <alignment vertical="center"/>
    </xf>
    <xf numFmtId="0" fontId="0" fillId="0" borderId="4" xfId="0" applyBorder="1" applyAlignment="1">
      <alignment horizontal="center" vertical="center"/>
    </xf>
    <xf numFmtId="42" fontId="0" fillId="0" borderId="4" xfId="1" applyFont="1" applyBorder="1">
      <alignment vertical="center"/>
    </xf>
    <xf numFmtId="9" fontId="0" fillId="0" borderId="4" xfId="2" applyFont="1" applyBorder="1">
      <alignment vertical="center"/>
    </xf>
    <xf numFmtId="0" fontId="0" fillId="0" borderId="5" xfId="0" applyBorder="1" applyAlignment="1">
      <alignment horizontal="center" vertical="center"/>
    </xf>
    <xf numFmtId="42" fontId="0" fillId="0" borderId="5" xfId="1" applyFont="1" applyBorder="1">
      <alignment vertical="center"/>
    </xf>
    <xf numFmtId="9" fontId="0" fillId="0" borderId="5" xfId="2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3">
    <cellStyle name="백분율" xfId="2" builtinId="5"/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u="sng"/>
            </a:pPr>
            <a:r>
              <a:rPr lang="ko-KR" altLang="en-US" sz="2000" u="sng"/>
              <a:t>지역별 비용 지출 현황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저축</c:v>
                </c:pt>
              </c:strCache>
            </c:strRef>
          </c:tx>
          <c:invertIfNegative val="0"/>
          <c:cat>
            <c:strRef>
              <c:f>Sheet1!$A$4:$A$8</c:f>
              <c:strCache>
                <c:ptCount val="5"/>
                <c:pt idx="0">
                  <c:v>부산</c:v>
                </c:pt>
                <c:pt idx="1">
                  <c:v>울산</c:v>
                </c:pt>
                <c:pt idx="2">
                  <c:v>서울</c:v>
                </c:pt>
                <c:pt idx="3">
                  <c:v>광주</c:v>
                </c:pt>
                <c:pt idx="4">
                  <c:v>부산</c:v>
                </c:pt>
              </c:strCache>
            </c:strRef>
          </c:cat>
          <c:val>
            <c:numRef>
              <c:f>Sheet1!$D$4:$D$8</c:f>
              <c:numCache>
                <c:formatCode>_("₩"* #,##0_);_("₩"* \(#,##0\);_("₩"* "-"_);_(@_)</c:formatCode>
                <c:ptCount val="5"/>
                <c:pt idx="0">
                  <c:v>1140000</c:v>
                </c:pt>
                <c:pt idx="1">
                  <c:v>900000</c:v>
                </c:pt>
                <c:pt idx="2">
                  <c:v>600000</c:v>
                </c:pt>
                <c:pt idx="3">
                  <c:v>850000</c:v>
                </c:pt>
                <c:pt idx="4">
                  <c:v>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4-4D2C-98BC-AC5F862598E4}"/>
            </c:ext>
          </c:extLst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여유자금</c:v>
                </c:pt>
              </c:strCache>
            </c:strRef>
          </c:tx>
          <c:invertIfNegative val="0"/>
          <c:cat>
            <c:strRef>
              <c:f>Sheet1!$A$4:$A$8</c:f>
              <c:strCache>
                <c:ptCount val="5"/>
                <c:pt idx="0">
                  <c:v>부산</c:v>
                </c:pt>
                <c:pt idx="1">
                  <c:v>울산</c:v>
                </c:pt>
                <c:pt idx="2">
                  <c:v>서울</c:v>
                </c:pt>
                <c:pt idx="3">
                  <c:v>광주</c:v>
                </c:pt>
                <c:pt idx="4">
                  <c:v>부산</c:v>
                </c:pt>
              </c:strCache>
            </c:strRef>
          </c:cat>
          <c:val>
            <c:numRef>
              <c:f>Sheet1!$E$4:$E$8</c:f>
              <c:numCache>
                <c:formatCode>_("₩"* #,##0_);_("₩"* \(#,##0\);_("₩"* "-"_);_(@_)</c:formatCode>
                <c:ptCount val="5"/>
                <c:pt idx="0">
                  <c:v>260000</c:v>
                </c:pt>
                <c:pt idx="1">
                  <c:v>250000</c:v>
                </c:pt>
                <c:pt idx="2">
                  <c:v>200000</c:v>
                </c:pt>
                <c:pt idx="3">
                  <c:v>350000</c:v>
                </c:pt>
                <c:pt idx="4">
                  <c:v>300000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4-4D2C-98BC-AC5F86259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205952"/>
        <c:axId val="219605248"/>
      </c:barChart>
      <c:lineChart>
        <c:grouping val="standard"/>
        <c:varyColors val="0"/>
        <c:ser>
          <c:idx val="2"/>
          <c:order val="2"/>
          <c:tx>
            <c:strRef>
              <c:f>Sheet1!$F$3</c:f>
              <c:strCache>
                <c:ptCount val="1"/>
                <c:pt idx="0">
                  <c:v>잡비</c:v>
                </c:pt>
              </c:strCache>
            </c:strRef>
          </c:tx>
          <c:cat>
            <c:strRef>
              <c:f>Sheet1!$A$4:$A$8</c:f>
              <c:strCache>
                <c:ptCount val="5"/>
                <c:pt idx="0">
                  <c:v>부산</c:v>
                </c:pt>
                <c:pt idx="1">
                  <c:v>울산</c:v>
                </c:pt>
                <c:pt idx="2">
                  <c:v>서울</c:v>
                </c:pt>
                <c:pt idx="3">
                  <c:v>광주</c:v>
                </c:pt>
                <c:pt idx="4">
                  <c:v>부산</c:v>
                </c:pt>
              </c:strCache>
            </c:strRef>
          </c:cat>
          <c:val>
            <c:numRef>
              <c:f>Sheet1!$F$4:$F$8</c:f>
              <c:numCache>
                <c:formatCode>_("₩"* #,##0_);_("₩"* \(#,##0\);_("₩"* "-"_);_(@_)</c:formatCode>
                <c:ptCount val="5"/>
                <c:pt idx="0">
                  <c:v>1050000</c:v>
                </c:pt>
                <c:pt idx="1">
                  <c:v>2650000</c:v>
                </c:pt>
                <c:pt idx="2">
                  <c:v>400000</c:v>
                </c:pt>
                <c:pt idx="3">
                  <c:v>1500000</c:v>
                </c:pt>
                <c:pt idx="4">
                  <c:v>200000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4-4D2C-98BC-AC5F86259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205952"/>
        <c:axId val="219605248"/>
      </c:lineChart>
      <c:catAx>
        <c:axId val="19820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지역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9605248"/>
        <c:crosses val="autoZero"/>
        <c:auto val="1"/>
        <c:lblAlgn val="ctr"/>
        <c:lblOffset val="100"/>
        <c:noMultiLvlLbl val="0"/>
      </c:catAx>
      <c:valAx>
        <c:axId val="219605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98205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195261</xdr:rowOff>
    </xdr:from>
    <xdr:to>
      <xdr:col>7</xdr:col>
      <xdr:colOff>676275</xdr:colOff>
      <xdr:row>48</xdr:row>
      <xdr:rowOff>180974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E51" sqref="E51"/>
    </sheetView>
  </sheetViews>
  <sheetFormatPr defaultRowHeight="16.5" x14ac:dyDescent="0.3"/>
  <cols>
    <col min="2" max="6" width="12.375" bestFit="1" customWidth="1"/>
  </cols>
  <sheetData>
    <row r="1" spans="1:8" ht="31.5" x14ac:dyDescent="0.3">
      <c r="A1" s="12" t="s">
        <v>14</v>
      </c>
      <c r="B1" s="13"/>
      <c r="C1" s="13"/>
      <c r="D1" s="13"/>
      <c r="E1" s="13"/>
      <c r="F1" s="13"/>
      <c r="G1" s="13"/>
      <c r="H1" s="13"/>
    </row>
    <row r="3" spans="1: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x14ac:dyDescent="0.3">
      <c r="A4" s="3" t="s">
        <v>4</v>
      </c>
      <c r="B4" s="4">
        <v>2450000</v>
      </c>
      <c r="C4" s="4">
        <v>1400000</v>
      </c>
      <c r="D4" s="4">
        <v>1140000</v>
      </c>
      <c r="E4" s="4">
        <f t="shared" ref="E4:E23" si="0">C4-D4</f>
        <v>260000</v>
      </c>
      <c r="F4" s="4">
        <f t="shared" ref="F4:F23" si="1">B4-C4</f>
        <v>1050000</v>
      </c>
      <c r="G4" s="5">
        <f t="shared" ref="G4:G23" si="2">E4/C4</f>
        <v>0.18571428571428572</v>
      </c>
      <c r="H4" s="3" t="str">
        <f t="shared" ref="H4:H23" si="3">IF(G4&lt;=30%,"나쁨",IF(G4&lt;=50%,"보통","우수"))</f>
        <v>나쁨</v>
      </c>
    </row>
    <row r="5" spans="1:8" x14ac:dyDescent="0.3">
      <c r="A5" s="6" t="s">
        <v>6</v>
      </c>
      <c r="B5" s="7">
        <v>3800000</v>
      </c>
      <c r="C5" s="7">
        <v>1150000</v>
      </c>
      <c r="D5" s="7">
        <v>900000</v>
      </c>
      <c r="E5" s="7">
        <f t="shared" si="0"/>
        <v>250000</v>
      </c>
      <c r="F5" s="7">
        <f t="shared" si="1"/>
        <v>2650000</v>
      </c>
      <c r="G5" s="8">
        <f t="shared" si="2"/>
        <v>0.21739130434782608</v>
      </c>
      <c r="H5" s="6" t="str">
        <f t="shared" si="3"/>
        <v>나쁨</v>
      </c>
    </row>
    <row r="6" spans="1:8" x14ac:dyDescent="0.3">
      <c r="A6" s="6" t="s">
        <v>9</v>
      </c>
      <c r="B6" s="7">
        <v>1200000</v>
      </c>
      <c r="C6" s="7">
        <v>800000</v>
      </c>
      <c r="D6" s="7">
        <v>600000</v>
      </c>
      <c r="E6" s="7">
        <f t="shared" si="0"/>
        <v>200000</v>
      </c>
      <c r="F6" s="7">
        <f t="shared" si="1"/>
        <v>400000</v>
      </c>
      <c r="G6" s="8">
        <f t="shared" si="2"/>
        <v>0.25</v>
      </c>
      <c r="H6" s="6" t="str">
        <f t="shared" si="3"/>
        <v>나쁨</v>
      </c>
    </row>
    <row r="7" spans="1:8" x14ac:dyDescent="0.3">
      <c r="A7" s="6" t="s">
        <v>7</v>
      </c>
      <c r="B7" s="7">
        <v>2700000</v>
      </c>
      <c r="C7" s="7">
        <v>1200000</v>
      </c>
      <c r="D7" s="7">
        <v>850000</v>
      </c>
      <c r="E7" s="7">
        <f t="shared" si="0"/>
        <v>350000</v>
      </c>
      <c r="F7" s="7">
        <f t="shared" si="1"/>
        <v>1500000</v>
      </c>
      <c r="G7" s="8">
        <f t="shared" si="2"/>
        <v>0.29166666666666669</v>
      </c>
      <c r="H7" s="6" t="str">
        <f t="shared" si="3"/>
        <v>나쁨</v>
      </c>
    </row>
    <row r="8" spans="1:8" x14ac:dyDescent="0.3">
      <c r="A8" s="6" t="s">
        <v>4</v>
      </c>
      <c r="B8" s="7">
        <v>1200000</v>
      </c>
      <c r="C8" s="7">
        <v>1000000</v>
      </c>
      <c r="D8" s="7">
        <v>700000</v>
      </c>
      <c r="E8" s="7">
        <f t="shared" si="0"/>
        <v>300000</v>
      </c>
      <c r="F8" s="7">
        <f t="shared" si="1"/>
        <v>200000</v>
      </c>
      <c r="G8" s="8">
        <f t="shared" si="2"/>
        <v>0.3</v>
      </c>
      <c r="H8" s="6" t="str">
        <f t="shared" si="3"/>
        <v>나쁨</v>
      </c>
    </row>
    <row r="9" spans="1:8" x14ac:dyDescent="0.3">
      <c r="A9" s="6" t="s">
        <v>4</v>
      </c>
      <c r="B9" s="7">
        <v>1200000</v>
      </c>
      <c r="C9" s="7">
        <v>770000</v>
      </c>
      <c r="D9" s="7">
        <v>490000</v>
      </c>
      <c r="E9" s="7">
        <f t="shared" si="0"/>
        <v>280000</v>
      </c>
      <c r="F9" s="7">
        <f t="shared" si="1"/>
        <v>430000</v>
      </c>
      <c r="G9" s="8">
        <f t="shared" si="2"/>
        <v>0.36363636363636365</v>
      </c>
      <c r="H9" s="6" t="str">
        <f t="shared" si="3"/>
        <v>보통</v>
      </c>
    </row>
    <row r="10" spans="1:8" x14ac:dyDescent="0.3">
      <c r="A10" s="6" t="s">
        <v>4</v>
      </c>
      <c r="B10" s="7">
        <v>1850000</v>
      </c>
      <c r="C10" s="7">
        <v>1250000</v>
      </c>
      <c r="D10" s="7">
        <v>750000</v>
      </c>
      <c r="E10" s="7">
        <f t="shared" si="0"/>
        <v>500000</v>
      </c>
      <c r="F10" s="7">
        <f t="shared" si="1"/>
        <v>600000</v>
      </c>
      <c r="G10" s="8">
        <f t="shared" si="2"/>
        <v>0.4</v>
      </c>
      <c r="H10" s="6" t="str">
        <f t="shared" si="3"/>
        <v>보통</v>
      </c>
    </row>
    <row r="11" spans="1:8" x14ac:dyDescent="0.3">
      <c r="A11" s="6" t="s">
        <v>4</v>
      </c>
      <c r="B11" s="7">
        <v>1800000</v>
      </c>
      <c r="C11" s="7">
        <v>1600000</v>
      </c>
      <c r="D11" s="7">
        <v>900000</v>
      </c>
      <c r="E11" s="7">
        <f t="shared" si="0"/>
        <v>700000</v>
      </c>
      <c r="F11" s="7">
        <f t="shared" si="1"/>
        <v>200000</v>
      </c>
      <c r="G11" s="8">
        <f t="shared" si="2"/>
        <v>0.4375</v>
      </c>
      <c r="H11" s="6" t="str">
        <f t="shared" si="3"/>
        <v>보통</v>
      </c>
    </row>
    <row r="12" spans="1:8" x14ac:dyDescent="0.3">
      <c r="A12" s="6" t="s">
        <v>5</v>
      </c>
      <c r="B12" s="7">
        <v>1900000</v>
      </c>
      <c r="C12" s="7">
        <v>1270000</v>
      </c>
      <c r="D12" s="7">
        <v>700000</v>
      </c>
      <c r="E12" s="7">
        <f t="shared" si="0"/>
        <v>570000</v>
      </c>
      <c r="F12" s="7">
        <f t="shared" si="1"/>
        <v>630000</v>
      </c>
      <c r="G12" s="8">
        <f t="shared" si="2"/>
        <v>0.44881889763779526</v>
      </c>
      <c r="H12" s="6" t="str">
        <f t="shared" si="3"/>
        <v>보통</v>
      </c>
    </row>
    <row r="13" spans="1:8" x14ac:dyDescent="0.3">
      <c r="A13" s="6" t="s">
        <v>8</v>
      </c>
      <c r="B13" s="7">
        <v>1200000</v>
      </c>
      <c r="C13" s="7">
        <v>1100000</v>
      </c>
      <c r="D13" s="7">
        <v>600000</v>
      </c>
      <c r="E13" s="7">
        <f t="shared" si="0"/>
        <v>500000</v>
      </c>
      <c r="F13" s="7">
        <f t="shared" si="1"/>
        <v>100000</v>
      </c>
      <c r="G13" s="8">
        <f t="shared" si="2"/>
        <v>0.45454545454545453</v>
      </c>
      <c r="H13" s="6" t="str">
        <f t="shared" si="3"/>
        <v>보통</v>
      </c>
    </row>
    <row r="14" spans="1:8" x14ac:dyDescent="0.3">
      <c r="A14" s="6" t="s">
        <v>4</v>
      </c>
      <c r="B14" s="7">
        <v>1500000</v>
      </c>
      <c r="C14" s="7">
        <v>1000000</v>
      </c>
      <c r="D14" s="7">
        <v>500000</v>
      </c>
      <c r="E14" s="7">
        <f t="shared" si="0"/>
        <v>500000</v>
      </c>
      <c r="F14" s="7">
        <f t="shared" si="1"/>
        <v>500000</v>
      </c>
      <c r="G14" s="8">
        <f t="shared" si="2"/>
        <v>0.5</v>
      </c>
      <c r="H14" s="6" t="str">
        <f t="shared" si="3"/>
        <v>보통</v>
      </c>
    </row>
    <row r="15" spans="1:8" x14ac:dyDescent="0.3">
      <c r="A15" s="6" t="s">
        <v>7</v>
      </c>
      <c r="B15" s="7">
        <v>800000</v>
      </c>
      <c r="C15" s="7">
        <v>200000</v>
      </c>
      <c r="D15" s="7">
        <v>100000</v>
      </c>
      <c r="E15" s="7">
        <f t="shared" si="0"/>
        <v>100000</v>
      </c>
      <c r="F15" s="7">
        <f t="shared" si="1"/>
        <v>600000</v>
      </c>
      <c r="G15" s="8">
        <f t="shared" si="2"/>
        <v>0.5</v>
      </c>
      <c r="H15" s="6" t="str">
        <f t="shared" si="3"/>
        <v>보통</v>
      </c>
    </row>
    <row r="16" spans="1:8" x14ac:dyDescent="0.3">
      <c r="A16" s="6" t="s">
        <v>4</v>
      </c>
      <c r="B16" s="7">
        <v>1550000</v>
      </c>
      <c r="C16" s="7">
        <v>950000</v>
      </c>
      <c r="D16" s="7">
        <v>450000</v>
      </c>
      <c r="E16" s="7">
        <f t="shared" si="0"/>
        <v>500000</v>
      </c>
      <c r="F16" s="7">
        <f t="shared" si="1"/>
        <v>600000</v>
      </c>
      <c r="G16" s="8">
        <f t="shared" si="2"/>
        <v>0.52631578947368418</v>
      </c>
      <c r="H16" s="6" t="str">
        <f t="shared" si="3"/>
        <v>우수</v>
      </c>
    </row>
    <row r="17" spans="1:8" x14ac:dyDescent="0.3">
      <c r="A17" s="6" t="s">
        <v>9</v>
      </c>
      <c r="B17" s="7">
        <v>1300000</v>
      </c>
      <c r="C17" s="7">
        <v>1000000</v>
      </c>
      <c r="D17" s="7">
        <v>400000</v>
      </c>
      <c r="E17" s="7">
        <f t="shared" si="0"/>
        <v>600000</v>
      </c>
      <c r="F17" s="7">
        <f t="shared" si="1"/>
        <v>300000</v>
      </c>
      <c r="G17" s="8">
        <f t="shared" si="2"/>
        <v>0.6</v>
      </c>
      <c r="H17" s="6" t="str">
        <f t="shared" si="3"/>
        <v>우수</v>
      </c>
    </row>
    <row r="18" spans="1:8" x14ac:dyDescent="0.3">
      <c r="A18" s="6" t="s">
        <v>8</v>
      </c>
      <c r="B18" s="7">
        <v>1700000</v>
      </c>
      <c r="C18" s="7">
        <v>1100000</v>
      </c>
      <c r="D18" s="7">
        <v>400000</v>
      </c>
      <c r="E18" s="7">
        <f t="shared" si="0"/>
        <v>700000</v>
      </c>
      <c r="F18" s="7">
        <f t="shared" si="1"/>
        <v>600000</v>
      </c>
      <c r="G18" s="8">
        <f t="shared" si="2"/>
        <v>0.63636363636363635</v>
      </c>
      <c r="H18" s="6" t="str">
        <f t="shared" si="3"/>
        <v>우수</v>
      </c>
    </row>
    <row r="19" spans="1:8" x14ac:dyDescent="0.3">
      <c r="A19" s="6" t="s">
        <v>9</v>
      </c>
      <c r="B19" s="7">
        <v>1900000</v>
      </c>
      <c r="C19" s="7">
        <v>1100000</v>
      </c>
      <c r="D19" s="7">
        <v>300000</v>
      </c>
      <c r="E19" s="7">
        <f t="shared" si="0"/>
        <v>800000</v>
      </c>
      <c r="F19" s="7">
        <f t="shared" si="1"/>
        <v>800000</v>
      </c>
      <c r="G19" s="8">
        <f t="shared" si="2"/>
        <v>0.72727272727272729</v>
      </c>
      <c r="H19" s="6" t="str">
        <f t="shared" si="3"/>
        <v>우수</v>
      </c>
    </row>
    <row r="20" spans="1:8" x14ac:dyDescent="0.3">
      <c r="A20" s="6" t="s">
        <v>6</v>
      </c>
      <c r="B20" s="7">
        <v>1500000</v>
      </c>
      <c r="C20" s="7">
        <v>1200000</v>
      </c>
      <c r="D20" s="7">
        <v>200000</v>
      </c>
      <c r="E20" s="7">
        <f t="shared" si="0"/>
        <v>1000000</v>
      </c>
      <c r="F20" s="7">
        <f t="shared" si="1"/>
        <v>300000</v>
      </c>
      <c r="G20" s="8">
        <f t="shared" si="2"/>
        <v>0.83333333333333337</v>
      </c>
      <c r="H20" s="6" t="str">
        <f t="shared" si="3"/>
        <v>우수</v>
      </c>
    </row>
    <row r="21" spans="1:8" x14ac:dyDescent="0.3">
      <c r="A21" s="6" t="s">
        <v>4</v>
      </c>
      <c r="B21" s="7">
        <v>1600000</v>
      </c>
      <c r="C21" s="7">
        <v>1200000</v>
      </c>
      <c r="D21" s="7">
        <v>200000</v>
      </c>
      <c r="E21" s="7">
        <f t="shared" si="0"/>
        <v>1000000</v>
      </c>
      <c r="F21" s="7">
        <f t="shared" si="1"/>
        <v>400000</v>
      </c>
      <c r="G21" s="8">
        <f t="shared" si="2"/>
        <v>0.83333333333333337</v>
      </c>
      <c r="H21" s="6" t="str">
        <f t="shared" si="3"/>
        <v>우수</v>
      </c>
    </row>
    <row r="22" spans="1:8" x14ac:dyDescent="0.3">
      <c r="A22" s="6" t="s">
        <v>6</v>
      </c>
      <c r="B22" s="7">
        <v>1800000</v>
      </c>
      <c r="C22" s="7">
        <v>1300000</v>
      </c>
      <c r="D22" s="7">
        <v>200000</v>
      </c>
      <c r="E22" s="7">
        <f t="shared" si="0"/>
        <v>1100000</v>
      </c>
      <c r="F22" s="7">
        <f t="shared" si="1"/>
        <v>500000</v>
      </c>
      <c r="G22" s="8">
        <f t="shared" si="2"/>
        <v>0.84615384615384615</v>
      </c>
      <c r="H22" s="6" t="str">
        <f t="shared" si="3"/>
        <v>우수</v>
      </c>
    </row>
    <row r="23" spans="1:8" x14ac:dyDescent="0.3">
      <c r="A23" s="9" t="s">
        <v>9</v>
      </c>
      <c r="B23" s="10">
        <v>1300000</v>
      </c>
      <c r="C23" s="10">
        <v>900000</v>
      </c>
      <c r="D23" s="10">
        <v>100000</v>
      </c>
      <c r="E23" s="10">
        <f t="shared" si="0"/>
        <v>800000</v>
      </c>
      <c r="F23" s="10">
        <f t="shared" si="1"/>
        <v>400000</v>
      </c>
      <c r="G23" s="11">
        <f t="shared" si="2"/>
        <v>0.88888888888888884</v>
      </c>
      <c r="H23" s="9" t="str">
        <f t="shared" si="3"/>
        <v>우수</v>
      </c>
    </row>
    <row r="24" spans="1:8" x14ac:dyDescent="0.3">
      <c r="A24" s="1" t="s">
        <v>15</v>
      </c>
      <c r="B24" s="2">
        <f>AVERAGE(B4:B23)</f>
        <v>1712500</v>
      </c>
      <c r="C24" s="2">
        <f t="shared" ref="C24:F24" si="4">AVERAGE(C4:C23)</f>
        <v>1074500</v>
      </c>
      <c r="D24" s="2">
        <f t="shared" si="4"/>
        <v>524000</v>
      </c>
      <c r="E24" s="2">
        <f t="shared" si="4"/>
        <v>550500</v>
      </c>
      <c r="F24" s="2">
        <f t="shared" si="4"/>
        <v>638000</v>
      </c>
      <c r="G24" s="14"/>
      <c r="H24" s="15"/>
    </row>
    <row r="25" spans="1:8" x14ac:dyDescent="0.3">
      <c r="A25" s="1" t="s">
        <v>16</v>
      </c>
      <c r="B25" s="2">
        <f>SUMIF($H$4:$H$23,"우수",B4:B23)/COUNTIF($H$4:$H$23,"우수")</f>
        <v>1581250</v>
      </c>
      <c r="C25" s="2">
        <f t="shared" ref="C25:F25" si="5">SUMIF($H$4:$H$23,"우수",C4:C23)/COUNTIF($H$4:$H$23,"우수")</f>
        <v>1093750</v>
      </c>
      <c r="D25" s="2">
        <f t="shared" si="5"/>
        <v>281250</v>
      </c>
      <c r="E25" s="2">
        <f t="shared" si="5"/>
        <v>812500</v>
      </c>
      <c r="F25" s="2">
        <f t="shared" si="5"/>
        <v>487500</v>
      </c>
      <c r="G25" s="14"/>
      <c r="H25" s="15"/>
    </row>
    <row r="26" spans="1:8" x14ac:dyDescent="0.3">
      <c r="A26" s="1" t="s">
        <v>17</v>
      </c>
      <c r="B26" s="2">
        <f>SUMIF($H$4:$H$23,"보통",B4:B23)/COUNTIF($H$4:$H$23,"보통")</f>
        <v>1464285.7142857143</v>
      </c>
      <c r="C26" s="2">
        <f t="shared" ref="C26:F26" si="6">SUMIF($H$4:$H$23,"보통",C4:C23)/COUNTIF($H$4:$H$23,"보통")</f>
        <v>1027142.8571428572</v>
      </c>
      <c r="D26" s="2">
        <f t="shared" si="6"/>
        <v>577142.85714285716</v>
      </c>
      <c r="E26" s="2">
        <f t="shared" si="6"/>
        <v>450000</v>
      </c>
      <c r="F26" s="2">
        <f t="shared" si="6"/>
        <v>437142.85714285716</v>
      </c>
      <c r="G26" s="14"/>
      <c r="H26" s="15"/>
    </row>
    <row r="27" spans="1:8" x14ac:dyDescent="0.3">
      <c r="A27" s="1" t="s">
        <v>18</v>
      </c>
      <c r="B27" s="2">
        <f>SUMIF($H$4:$H$23,"나쁨",B4:B23)/COUNTIF($H$4:$H$23,"나쁨")</f>
        <v>2270000</v>
      </c>
      <c r="C27" s="2">
        <f t="shared" ref="C27:F27" si="7">SUMIF($H$4:$H$23,"나쁨",C4:C23)/COUNTIF($H$4:$H$23,"나쁨")</f>
        <v>1110000</v>
      </c>
      <c r="D27" s="2">
        <f t="shared" si="7"/>
        <v>838000</v>
      </c>
      <c r="E27" s="2">
        <f t="shared" si="7"/>
        <v>272000</v>
      </c>
      <c r="F27" s="2">
        <f t="shared" si="7"/>
        <v>1160000</v>
      </c>
      <c r="G27" s="14"/>
      <c r="H27" s="15"/>
    </row>
    <row r="28" spans="1:8" x14ac:dyDescent="0.3">
      <c r="A28" s="14" t="s">
        <v>19</v>
      </c>
      <c r="B28" s="14"/>
      <c r="C28" s="14"/>
      <c r="D28" s="14"/>
      <c r="E28" s="2">
        <f>SUMPRODUCT(($A$4:$A$23="부산")*($H$4:$H$23="보통"),E4:E23)</f>
        <v>1980000</v>
      </c>
      <c r="F28" s="2">
        <f>SUMPRODUCT(($A$4:$A$23="부산")*($H$4:$H$23="보통"),F4:F23)</f>
        <v>1730000</v>
      </c>
      <c r="G28" s="14"/>
      <c r="H28" s="15"/>
    </row>
    <row r="29" spans="1:8" x14ac:dyDescent="0.3">
      <c r="A29" s="14" t="s">
        <v>20</v>
      </c>
      <c r="B29" s="14"/>
      <c r="C29" s="14"/>
      <c r="D29" s="14"/>
      <c r="E29" s="2">
        <f>SUMIF($H$4:$H$23,"나쁨",E4:E23)</f>
        <v>1360000</v>
      </c>
      <c r="F29" s="2">
        <f>SUMIF($H$4:$H$23,"나쁨",F4:F23)</f>
        <v>5800000</v>
      </c>
      <c r="G29" s="14"/>
      <c r="H29" s="15"/>
    </row>
    <row r="30" spans="1:8" x14ac:dyDescent="0.3">
      <c r="A30" s="16" t="s">
        <v>21</v>
      </c>
      <c r="B30" s="16"/>
      <c r="C30" s="16"/>
      <c r="D30" s="16"/>
      <c r="E30" s="16"/>
      <c r="F30" s="16"/>
      <c r="G30" s="16"/>
      <c r="H30" s="16"/>
    </row>
    <row r="31" spans="1:8" x14ac:dyDescent="0.3">
      <c r="A31" s="16" t="s">
        <v>22</v>
      </c>
      <c r="B31" s="16"/>
      <c r="C31" s="16"/>
      <c r="D31" s="16"/>
      <c r="E31" s="16"/>
      <c r="F31" s="16"/>
      <c r="G31" s="16"/>
      <c r="H31" s="16"/>
    </row>
  </sheetData>
  <sortState ref="A4:H23">
    <sortCondition ref="G4:G23"/>
    <sortCondition descending="1" ref="A4:A23"/>
  </sortState>
  <mergeCells count="7">
    <mergeCell ref="A30:H30"/>
    <mergeCell ref="A31:H31"/>
    <mergeCell ref="A1:H1"/>
    <mergeCell ref="A28:D28"/>
    <mergeCell ref="A29:D29"/>
    <mergeCell ref="G24:G29"/>
    <mergeCell ref="H24:H29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2019-04-03T07:51:11Z</dcterms:created>
  <dcterms:modified xsi:type="dcterms:W3CDTF">2019-04-19T08:25:15Z</dcterms:modified>
</cp:coreProperties>
</file>