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사무자동화실기 연습\"/>
    </mc:Choice>
  </mc:AlternateContent>
  <xr:revisionPtr revIDLastSave="0" documentId="13_ncr:1_{30D8932B-203C-4C02-A013-38F5A178145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E21" i="1" l="1"/>
  <c r="F21" i="1"/>
  <c r="G21" i="1"/>
  <c r="E16" i="1"/>
  <c r="F16" i="1"/>
  <c r="G16" i="1"/>
  <c r="E10" i="1"/>
  <c r="F10" i="1"/>
  <c r="G10" i="1"/>
  <c r="E4" i="1"/>
  <c r="F4" i="1"/>
  <c r="G4" i="1"/>
  <c r="E19" i="1"/>
  <c r="F19" i="1"/>
  <c r="G19" i="1"/>
  <c r="E13" i="1"/>
  <c r="F13" i="1"/>
  <c r="G13" i="1"/>
  <c r="E20" i="1"/>
  <c r="F20" i="1"/>
  <c r="G20" i="1"/>
  <c r="E8" i="1"/>
  <c r="H8" i="1" s="1"/>
  <c r="F8" i="1"/>
  <c r="G8" i="1"/>
  <c r="E5" i="1"/>
  <c r="E26" i="1" s="1"/>
  <c r="F5" i="1"/>
  <c r="F26" i="1" s="1"/>
  <c r="G5" i="1"/>
  <c r="E23" i="1"/>
  <c r="F23" i="1"/>
  <c r="G23" i="1"/>
  <c r="E6" i="1"/>
  <c r="H6" i="1" s="1"/>
  <c r="F6" i="1"/>
  <c r="G6" i="1"/>
  <c r="E11" i="1"/>
  <c r="F11" i="1"/>
  <c r="G11" i="1"/>
  <c r="E18" i="1"/>
  <c r="F18" i="1"/>
  <c r="G18" i="1"/>
  <c r="E17" i="1"/>
  <c r="F17" i="1"/>
  <c r="G17" i="1"/>
  <c r="E22" i="1"/>
  <c r="F22" i="1"/>
  <c r="G22" i="1"/>
  <c r="E14" i="1"/>
  <c r="H14" i="1" s="1"/>
  <c r="F14" i="1"/>
  <c r="G14" i="1"/>
  <c r="E15" i="1"/>
  <c r="F15" i="1"/>
  <c r="G15" i="1"/>
  <c r="E7" i="1"/>
  <c r="E25" i="1" s="1"/>
  <c r="F7" i="1"/>
  <c r="F25" i="1" s="1"/>
  <c r="G7" i="1"/>
  <c r="E9" i="1"/>
  <c r="F9" i="1"/>
  <c r="G9" i="1"/>
  <c r="G12" i="1"/>
  <c r="F12" i="1"/>
  <c r="F28" i="1" s="1"/>
  <c r="E12" i="1"/>
  <c r="H12" i="1" s="1"/>
  <c r="H18" i="1" l="1"/>
  <c r="H19" i="1"/>
  <c r="H7" i="1"/>
  <c r="H23" i="1"/>
  <c r="H16" i="1"/>
  <c r="E27" i="1"/>
  <c r="H22" i="1"/>
  <c r="H20" i="1"/>
  <c r="E28" i="1"/>
  <c r="H11" i="1"/>
  <c r="H4" i="1"/>
  <c r="H5" i="1"/>
  <c r="H21" i="1"/>
  <c r="F27" i="1"/>
  <c r="H15" i="1"/>
  <c r="H17" i="1"/>
  <c r="H13" i="1"/>
  <c r="H9" i="1"/>
  <c r="H10" i="1"/>
</calcChain>
</file>

<file path=xl/sharedStrings.xml><?xml version="1.0" encoding="utf-8"?>
<sst xmlns="http://schemas.openxmlformats.org/spreadsheetml/2006/main" count="56" uniqueCount="43">
  <si>
    <t>대리점명</t>
    <phoneticPr fontId="2" type="noConversion"/>
  </si>
  <si>
    <t>취급기종</t>
    <phoneticPr fontId="2" type="noConversion"/>
  </si>
  <si>
    <t>상반기</t>
    <phoneticPr fontId="2" type="noConversion"/>
  </si>
  <si>
    <t>하반기</t>
    <phoneticPr fontId="2" type="noConversion"/>
  </si>
  <si>
    <t>강동1</t>
    <phoneticPr fontId="2" type="noConversion"/>
  </si>
  <si>
    <t>강동2</t>
    <phoneticPr fontId="2" type="noConversion"/>
  </si>
  <si>
    <t>강서1</t>
    <phoneticPr fontId="2" type="noConversion"/>
  </si>
  <si>
    <t>강서2</t>
    <phoneticPr fontId="2" type="noConversion"/>
  </si>
  <si>
    <t>강서3</t>
    <phoneticPr fontId="2" type="noConversion"/>
  </si>
  <si>
    <t>수서1</t>
    <phoneticPr fontId="2" type="noConversion"/>
  </si>
  <si>
    <t>수서2</t>
    <phoneticPr fontId="2" type="noConversion"/>
  </si>
  <si>
    <t>수서3</t>
    <phoneticPr fontId="2" type="noConversion"/>
  </si>
  <si>
    <t>영등포1</t>
    <phoneticPr fontId="2" type="noConversion"/>
  </si>
  <si>
    <t>영등포2</t>
    <phoneticPr fontId="2" type="noConversion"/>
  </si>
  <si>
    <t>강남1</t>
    <phoneticPr fontId="2" type="noConversion"/>
  </si>
  <si>
    <t>강남2</t>
    <phoneticPr fontId="2" type="noConversion"/>
  </si>
  <si>
    <t>강남3</t>
    <phoneticPr fontId="2" type="noConversion"/>
  </si>
  <si>
    <t>강남4</t>
    <phoneticPr fontId="2" type="noConversion"/>
  </si>
  <si>
    <t>강북1</t>
    <phoneticPr fontId="2" type="noConversion"/>
  </si>
  <si>
    <t>강북2</t>
    <phoneticPr fontId="2" type="noConversion"/>
  </si>
  <si>
    <t>종로1</t>
    <phoneticPr fontId="2" type="noConversion"/>
  </si>
  <si>
    <t>종로2</t>
    <phoneticPr fontId="2" type="noConversion"/>
  </si>
  <si>
    <t>종로3</t>
    <phoneticPr fontId="2" type="noConversion"/>
  </si>
  <si>
    <t>종로4</t>
    <phoneticPr fontId="2" type="noConversion"/>
  </si>
  <si>
    <t>HP</t>
    <phoneticPr fontId="2" type="noConversion"/>
  </si>
  <si>
    <t>IBM</t>
    <phoneticPr fontId="2" type="noConversion"/>
  </si>
  <si>
    <t>Compaq</t>
    <phoneticPr fontId="2" type="noConversion"/>
  </si>
  <si>
    <t>Samsung</t>
    <phoneticPr fontId="2" type="noConversion"/>
  </si>
  <si>
    <t>Dell</t>
    <phoneticPr fontId="2" type="noConversion"/>
  </si>
  <si>
    <t>LG</t>
    <phoneticPr fontId="2" type="noConversion"/>
  </si>
  <si>
    <t>삼보</t>
    <phoneticPr fontId="2" type="noConversion"/>
  </si>
  <si>
    <t>우혁정보기기 컴퓨터 판매 현황</t>
    <phoneticPr fontId="2" type="noConversion"/>
  </si>
  <si>
    <t>총판매량</t>
    <phoneticPr fontId="2" type="noConversion"/>
  </si>
  <si>
    <t>평균판매량</t>
    <phoneticPr fontId="2" type="noConversion"/>
  </si>
  <si>
    <t>증가율</t>
    <phoneticPr fontId="2" type="noConversion"/>
  </si>
  <si>
    <t>순위</t>
    <phoneticPr fontId="2" type="noConversion"/>
  </si>
  <si>
    <t>증가율 계산시 사용한 함수식</t>
    <phoneticPr fontId="2" type="noConversion"/>
  </si>
  <si>
    <t>대리점명에"종로"를 포함하는 각 항목의 합</t>
    <phoneticPr fontId="2" type="noConversion"/>
  </si>
  <si>
    <t>대리점명에 "2"를 포함한 합</t>
    <phoneticPr fontId="2" type="noConversion"/>
  </si>
  <si>
    <t>대리점명에 "종로"를 포함하면서 취급기종이 "Dell"인 합</t>
    <phoneticPr fontId="2" type="noConversion"/>
  </si>
  <si>
    <t>상반기 판매대수가 130 이상 180 미만인 합</t>
    <phoneticPr fontId="2" type="noConversion"/>
  </si>
  <si>
    <t>=ROUND((D4/C4),1)</t>
    <phoneticPr fontId="2" type="noConversion"/>
  </si>
  <si>
    <t>=SUMIF($A$4:$A$23,"*종로*",E4:E23)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</si>
</sst>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  <xf numFmtId="9" fontId="0" fillId="0" borderId="3" xfId="1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1" fontId="0" fillId="0" borderId="4" xfId="0" applyNumberFormat="1" applyBorder="1">
      <alignment vertical="center"/>
    </xf>
    <xf numFmtId="9" fontId="0" fillId="0" borderId="4" xfId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1" fontId="0" fillId="0" borderId="5" xfId="0" applyNumberFormat="1" applyBorder="1">
      <alignment vertical="center"/>
    </xf>
    <xf numFmtId="9" fontId="0" fillId="0" borderId="5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u="sng"/>
            </a:pPr>
            <a:r>
              <a:rPr lang="ko-KR" altLang="en-US" sz="2000" u="sng"/>
              <a:t>컴퓨터 판매 현황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상반기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Sheet1!$A$4:$A$8</c:f>
              <c:strCache>
                <c:ptCount val="5"/>
                <c:pt idx="0">
                  <c:v>강서3</c:v>
                </c:pt>
                <c:pt idx="1">
                  <c:v>영등포2</c:v>
                </c:pt>
                <c:pt idx="2">
                  <c:v>강남2</c:v>
                </c:pt>
                <c:pt idx="3">
                  <c:v>종로3</c:v>
                </c:pt>
                <c:pt idx="4">
                  <c:v>영등포1</c:v>
                </c:pt>
              </c:strCache>
            </c:strRef>
          </c:cat>
          <c:val>
            <c:numRef>
              <c:f>Sheet1!$C$4:$C$8</c:f>
              <c:numCache>
                <c:formatCode>General</c:formatCode>
                <c:ptCount val="5"/>
                <c:pt idx="0">
                  <c:v>240</c:v>
                </c:pt>
                <c:pt idx="1">
                  <c:v>228</c:v>
                </c:pt>
                <c:pt idx="2">
                  <c:v>220</c:v>
                </c:pt>
                <c:pt idx="3">
                  <c:v>220</c:v>
                </c:pt>
                <c:pt idx="4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1-492A-BA19-4AA6F508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03296"/>
        <c:axId val="215827008"/>
      </c:barChart>
      <c:lineChart>
        <c:grouping val="standard"/>
        <c:varyColors val="0"/>
        <c:ser>
          <c:idx val="1"/>
          <c:order val="1"/>
          <c:tx>
            <c:strRef>
              <c:f>Sheet1!$D$3</c:f>
              <c:strCache>
                <c:ptCount val="1"/>
                <c:pt idx="0">
                  <c:v>하반기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Sheet1!$A$4:$A$8</c:f>
              <c:strCache>
                <c:ptCount val="5"/>
                <c:pt idx="0">
                  <c:v>강서3</c:v>
                </c:pt>
                <c:pt idx="1">
                  <c:v>영등포2</c:v>
                </c:pt>
                <c:pt idx="2">
                  <c:v>강남2</c:v>
                </c:pt>
                <c:pt idx="3">
                  <c:v>종로3</c:v>
                </c:pt>
                <c:pt idx="4">
                  <c:v>영등포1</c:v>
                </c:pt>
              </c:strCache>
            </c:strRef>
          </c:cat>
          <c:val>
            <c:numRef>
              <c:f>Sheet1!$D$4:$D$8</c:f>
              <c:numCache>
                <c:formatCode>General</c:formatCode>
                <c:ptCount val="5"/>
                <c:pt idx="0">
                  <c:v>195</c:v>
                </c:pt>
                <c:pt idx="1">
                  <c:v>285</c:v>
                </c:pt>
                <c:pt idx="2">
                  <c:v>290</c:v>
                </c:pt>
                <c:pt idx="3">
                  <c:v>150</c:v>
                </c:pt>
                <c:pt idx="4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1-492A-BA19-4AA6F508A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103296"/>
        <c:axId val="215827008"/>
      </c:lineChart>
      <c:catAx>
        <c:axId val="18610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대리점명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5827008"/>
        <c:crosses val="autoZero"/>
        <c:auto val="1"/>
        <c:lblAlgn val="ctr"/>
        <c:lblOffset val="100"/>
        <c:noMultiLvlLbl val="0"/>
      </c:catAx>
      <c:valAx>
        <c:axId val="21582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판매대수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6103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14286</xdr:rowOff>
    </xdr:from>
    <xdr:to>
      <xdr:col>7</xdr:col>
      <xdr:colOff>676275</xdr:colOff>
      <xdr:row>45</xdr:row>
      <xdr:rowOff>190499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workbookViewId="0">
      <selection activeCell="A2" sqref="A2"/>
    </sheetView>
  </sheetViews>
  <sheetFormatPr defaultRowHeight="16.5" x14ac:dyDescent="0.3"/>
  <cols>
    <col min="1" max="4" width="12.125" customWidth="1"/>
    <col min="5" max="5" width="9.625" customWidth="1"/>
    <col min="6" max="6" width="11.25" customWidth="1"/>
  </cols>
  <sheetData>
    <row r="1" spans="1:8" ht="31.5" x14ac:dyDescent="0.3">
      <c r="A1" s="16" t="s">
        <v>31</v>
      </c>
      <c r="B1" s="16"/>
      <c r="C1" s="16"/>
      <c r="D1" s="16"/>
      <c r="E1" s="16"/>
      <c r="F1" s="16"/>
      <c r="G1" s="16"/>
      <c r="H1" s="16"/>
    </row>
    <row r="3" spans="1: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32</v>
      </c>
      <c r="F3" s="1" t="s">
        <v>33</v>
      </c>
      <c r="G3" s="1" t="s">
        <v>34</v>
      </c>
      <c r="H3" s="1" t="s">
        <v>35</v>
      </c>
    </row>
    <row r="4" spans="1:8" x14ac:dyDescent="0.3">
      <c r="A4" s="4" t="s">
        <v>8</v>
      </c>
      <c r="B4" s="4" t="s">
        <v>25</v>
      </c>
      <c r="C4" s="5">
        <v>240</v>
      </c>
      <c r="D4" s="5">
        <v>195</v>
      </c>
      <c r="E4" s="5">
        <f t="shared" ref="E4:E23" si="0">IF((C4*0.1+D4*0.9)*10&gt;=1500,((C4*0.9)+(D4*0.1))*10,(C4*0.1+D4*0.9)*10)</f>
        <v>2355</v>
      </c>
      <c r="F4" s="6">
        <f t="shared" ref="F4:F23" si="1">(C4+D4)/2</f>
        <v>217.5</v>
      </c>
      <c r="G4" s="7">
        <f t="shared" ref="G4:G23" si="2">ROUND((D4/C4),1)</f>
        <v>0.8</v>
      </c>
      <c r="H4" s="5">
        <f t="shared" ref="H4:H23" si="3">RANK(E4,$E$4:$E$23)</f>
        <v>1</v>
      </c>
    </row>
    <row r="5" spans="1:8" x14ac:dyDescent="0.3">
      <c r="A5" s="8" t="s">
        <v>13</v>
      </c>
      <c r="B5" s="8" t="s">
        <v>27</v>
      </c>
      <c r="C5" s="9">
        <v>228</v>
      </c>
      <c r="D5" s="9">
        <v>285</v>
      </c>
      <c r="E5" s="9">
        <f t="shared" si="0"/>
        <v>2337</v>
      </c>
      <c r="F5" s="10">
        <f t="shared" si="1"/>
        <v>256.5</v>
      </c>
      <c r="G5" s="11">
        <f t="shared" si="2"/>
        <v>1.3</v>
      </c>
      <c r="H5" s="9">
        <f t="shared" si="3"/>
        <v>2</v>
      </c>
    </row>
    <row r="6" spans="1:8" x14ac:dyDescent="0.3">
      <c r="A6" s="8" t="s">
        <v>15</v>
      </c>
      <c r="B6" s="8" t="s">
        <v>29</v>
      </c>
      <c r="C6" s="9">
        <v>220</v>
      </c>
      <c r="D6" s="9">
        <v>290</v>
      </c>
      <c r="E6" s="9">
        <f t="shared" si="0"/>
        <v>2270</v>
      </c>
      <c r="F6" s="10">
        <f t="shared" si="1"/>
        <v>255</v>
      </c>
      <c r="G6" s="11">
        <f t="shared" si="2"/>
        <v>1.3</v>
      </c>
      <c r="H6" s="9">
        <f t="shared" si="3"/>
        <v>3</v>
      </c>
    </row>
    <row r="7" spans="1:8" x14ac:dyDescent="0.3">
      <c r="A7" s="8" t="s">
        <v>22</v>
      </c>
      <c r="B7" s="8" t="s">
        <v>28</v>
      </c>
      <c r="C7" s="9">
        <v>220</v>
      </c>
      <c r="D7" s="9">
        <v>150</v>
      </c>
      <c r="E7" s="9">
        <f t="shared" si="0"/>
        <v>2130</v>
      </c>
      <c r="F7" s="10">
        <f t="shared" si="1"/>
        <v>185</v>
      </c>
      <c r="G7" s="11">
        <f t="shared" si="2"/>
        <v>0.7</v>
      </c>
      <c r="H7" s="9">
        <f t="shared" si="3"/>
        <v>4</v>
      </c>
    </row>
    <row r="8" spans="1:8" x14ac:dyDescent="0.3">
      <c r="A8" s="8" t="s">
        <v>12</v>
      </c>
      <c r="B8" s="8" t="s">
        <v>27</v>
      </c>
      <c r="C8" s="9">
        <v>190</v>
      </c>
      <c r="D8" s="9">
        <v>184</v>
      </c>
      <c r="E8" s="9">
        <f t="shared" si="0"/>
        <v>1894</v>
      </c>
      <c r="F8" s="10">
        <f t="shared" si="1"/>
        <v>187</v>
      </c>
      <c r="G8" s="11">
        <f t="shared" si="2"/>
        <v>1</v>
      </c>
      <c r="H8" s="9">
        <f t="shared" si="3"/>
        <v>5</v>
      </c>
    </row>
    <row r="9" spans="1:8" x14ac:dyDescent="0.3">
      <c r="A9" s="8" t="s">
        <v>23</v>
      </c>
      <c r="B9" s="8" t="s">
        <v>29</v>
      </c>
      <c r="C9" s="9">
        <v>180</v>
      </c>
      <c r="D9" s="9">
        <v>250</v>
      </c>
      <c r="E9" s="9">
        <f t="shared" si="0"/>
        <v>1870</v>
      </c>
      <c r="F9" s="10">
        <f t="shared" si="1"/>
        <v>215</v>
      </c>
      <c r="G9" s="11">
        <f t="shared" si="2"/>
        <v>1.4</v>
      </c>
      <c r="H9" s="9">
        <f t="shared" si="3"/>
        <v>6</v>
      </c>
    </row>
    <row r="10" spans="1:8" x14ac:dyDescent="0.3">
      <c r="A10" s="8" t="s">
        <v>7</v>
      </c>
      <c r="B10" s="8" t="s">
        <v>25</v>
      </c>
      <c r="C10" s="9">
        <v>180</v>
      </c>
      <c r="D10" s="9">
        <v>225</v>
      </c>
      <c r="E10" s="9">
        <f t="shared" si="0"/>
        <v>1845</v>
      </c>
      <c r="F10" s="10">
        <f t="shared" si="1"/>
        <v>202.5</v>
      </c>
      <c r="G10" s="11">
        <f t="shared" si="2"/>
        <v>1.3</v>
      </c>
      <c r="H10" s="9">
        <f t="shared" si="3"/>
        <v>7</v>
      </c>
    </row>
    <row r="11" spans="1:8" x14ac:dyDescent="0.3">
      <c r="A11" s="8" t="s">
        <v>16</v>
      </c>
      <c r="B11" s="8" t="s">
        <v>28</v>
      </c>
      <c r="C11" s="9">
        <v>180</v>
      </c>
      <c r="D11" s="9">
        <v>160</v>
      </c>
      <c r="E11" s="9">
        <f t="shared" si="0"/>
        <v>1780</v>
      </c>
      <c r="F11" s="10">
        <f t="shared" si="1"/>
        <v>170</v>
      </c>
      <c r="G11" s="11">
        <f t="shared" si="2"/>
        <v>0.9</v>
      </c>
      <c r="H11" s="9">
        <f t="shared" si="3"/>
        <v>8</v>
      </c>
    </row>
    <row r="12" spans="1:8" x14ac:dyDescent="0.3">
      <c r="A12" s="8" t="s">
        <v>4</v>
      </c>
      <c r="B12" s="8" t="s">
        <v>24</v>
      </c>
      <c r="C12" s="9">
        <v>170</v>
      </c>
      <c r="D12" s="9">
        <v>150</v>
      </c>
      <c r="E12" s="9">
        <f t="shared" si="0"/>
        <v>1680</v>
      </c>
      <c r="F12" s="10">
        <f t="shared" si="1"/>
        <v>160</v>
      </c>
      <c r="G12" s="11">
        <f t="shared" si="2"/>
        <v>0.9</v>
      </c>
      <c r="H12" s="9">
        <f t="shared" si="3"/>
        <v>9</v>
      </c>
    </row>
    <row r="13" spans="1:8" x14ac:dyDescent="0.3">
      <c r="A13" s="8" t="s">
        <v>10</v>
      </c>
      <c r="B13" s="8" t="s">
        <v>26</v>
      </c>
      <c r="C13" s="9">
        <v>157</v>
      </c>
      <c r="D13" s="9">
        <v>202</v>
      </c>
      <c r="E13" s="9">
        <f t="shared" si="0"/>
        <v>1615</v>
      </c>
      <c r="F13" s="10">
        <f t="shared" si="1"/>
        <v>179.5</v>
      </c>
      <c r="G13" s="11">
        <f t="shared" si="2"/>
        <v>1.3</v>
      </c>
      <c r="H13" s="9">
        <f t="shared" si="3"/>
        <v>10</v>
      </c>
    </row>
    <row r="14" spans="1:8" x14ac:dyDescent="0.3">
      <c r="A14" s="8" t="s">
        <v>20</v>
      </c>
      <c r="B14" s="8" t="s">
        <v>30</v>
      </c>
      <c r="C14" s="9">
        <v>160</v>
      </c>
      <c r="D14" s="9">
        <v>170</v>
      </c>
      <c r="E14" s="9">
        <f t="shared" si="0"/>
        <v>1610</v>
      </c>
      <c r="F14" s="10">
        <f t="shared" si="1"/>
        <v>165</v>
      </c>
      <c r="G14" s="11">
        <f t="shared" si="2"/>
        <v>1.1000000000000001</v>
      </c>
      <c r="H14" s="9">
        <f t="shared" si="3"/>
        <v>11</v>
      </c>
    </row>
    <row r="15" spans="1:8" x14ac:dyDescent="0.3">
      <c r="A15" s="8" t="s">
        <v>21</v>
      </c>
      <c r="B15" s="8" t="s">
        <v>28</v>
      </c>
      <c r="C15" s="9">
        <v>150</v>
      </c>
      <c r="D15" s="9">
        <v>180</v>
      </c>
      <c r="E15" s="9">
        <f t="shared" si="0"/>
        <v>1530</v>
      </c>
      <c r="F15" s="10">
        <f t="shared" si="1"/>
        <v>165</v>
      </c>
      <c r="G15" s="11">
        <f t="shared" si="2"/>
        <v>1.2</v>
      </c>
      <c r="H15" s="9">
        <f t="shared" si="3"/>
        <v>12</v>
      </c>
    </row>
    <row r="16" spans="1:8" x14ac:dyDescent="0.3">
      <c r="A16" s="8" t="s">
        <v>6</v>
      </c>
      <c r="B16" s="8" t="s">
        <v>25</v>
      </c>
      <c r="C16" s="9">
        <v>138</v>
      </c>
      <c r="D16" s="9">
        <v>145</v>
      </c>
      <c r="E16" s="9">
        <f t="shared" si="0"/>
        <v>1443</v>
      </c>
      <c r="F16" s="10">
        <f t="shared" si="1"/>
        <v>141.5</v>
      </c>
      <c r="G16" s="11">
        <f t="shared" si="2"/>
        <v>1.1000000000000001</v>
      </c>
      <c r="H16" s="9">
        <f t="shared" si="3"/>
        <v>13</v>
      </c>
    </row>
    <row r="17" spans="1:8" x14ac:dyDescent="0.3">
      <c r="A17" s="8" t="s">
        <v>18</v>
      </c>
      <c r="B17" s="8" t="s">
        <v>30</v>
      </c>
      <c r="C17" s="9">
        <v>270</v>
      </c>
      <c r="D17" s="9">
        <v>130</v>
      </c>
      <c r="E17" s="9">
        <f t="shared" si="0"/>
        <v>1440</v>
      </c>
      <c r="F17" s="10">
        <f t="shared" si="1"/>
        <v>200</v>
      </c>
      <c r="G17" s="11">
        <f t="shared" si="2"/>
        <v>0.5</v>
      </c>
      <c r="H17" s="9">
        <f t="shared" si="3"/>
        <v>14</v>
      </c>
    </row>
    <row r="18" spans="1:8" x14ac:dyDescent="0.3">
      <c r="A18" s="8" t="s">
        <v>17</v>
      </c>
      <c r="B18" s="8" t="s">
        <v>30</v>
      </c>
      <c r="C18" s="9">
        <v>150</v>
      </c>
      <c r="D18" s="9">
        <v>140</v>
      </c>
      <c r="E18" s="9">
        <f t="shared" si="0"/>
        <v>1410</v>
      </c>
      <c r="F18" s="10">
        <f t="shared" si="1"/>
        <v>145</v>
      </c>
      <c r="G18" s="11">
        <f t="shared" si="2"/>
        <v>0.9</v>
      </c>
      <c r="H18" s="9">
        <f t="shared" si="3"/>
        <v>15</v>
      </c>
    </row>
    <row r="19" spans="1:8" x14ac:dyDescent="0.3">
      <c r="A19" s="8" t="s">
        <v>9</v>
      </c>
      <c r="B19" s="8" t="s">
        <v>26</v>
      </c>
      <c r="C19" s="9">
        <v>145</v>
      </c>
      <c r="D19" s="9">
        <v>140</v>
      </c>
      <c r="E19" s="9">
        <f t="shared" si="0"/>
        <v>1405</v>
      </c>
      <c r="F19" s="10">
        <f t="shared" si="1"/>
        <v>142.5</v>
      </c>
      <c r="G19" s="11">
        <f t="shared" si="2"/>
        <v>1</v>
      </c>
      <c r="H19" s="9">
        <f t="shared" si="3"/>
        <v>16</v>
      </c>
    </row>
    <row r="20" spans="1:8" x14ac:dyDescent="0.3">
      <c r="A20" s="8" t="s">
        <v>11</v>
      </c>
      <c r="B20" s="8" t="s">
        <v>26</v>
      </c>
      <c r="C20" s="9">
        <v>110</v>
      </c>
      <c r="D20" s="9">
        <v>142</v>
      </c>
      <c r="E20" s="9">
        <f t="shared" si="0"/>
        <v>1388</v>
      </c>
      <c r="F20" s="10">
        <f t="shared" si="1"/>
        <v>126</v>
      </c>
      <c r="G20" s="11">
        <f t="shared" si="2"/>
        <v>1.3</v>
      </c>
      <c r="H20" s="9">
        <f t="shared" si="3"/>
        <v>17</v>
      </c>
    </row>
    <row r="21" spans="1:8" x14ac:dyDescent="0.3">
      <c r="A21" s="8" t="s">
        <v>5</v>
      </c>
      <c r="B21" s="8" t="s">
        <v>24</v>
      </c>
      <c r="C21" s="9">
        <v>125</v>
      </c>
      <c r="D21" s="9">
        <v>137</v>
      </c>
      <c r="E21" s="9">
        <f t="shared" si="0"/>
        <v>1358</v>
      </c>
      <c r="F21" s="10">
        <f t="shared" si="1"/>
        <v>131</v>
      </c>
      <c r="G21" s="11">
        <f t="shared" si="2"/>
        <v>1.1000000000000001</v>
      </c>
      <c r="H21" s="9">
        <f t="shared" si="3"/>
        <v>18</v>
      </c>
    </row>
    <row r="22" spans="1:8" x14ac:dyDescent="0.3">
      <c r="A22" s="8" t="s">
        <v>19</v>
      </c>
      <c r="B22" s="8" t="s">
        <v>28</v>
      </c>
      <c r="C22" s="9">
        <v>250</v>
      </c>
      <c r="D22" s="9">
        <v>110</v>
      </c>
      <c r="E22" s="9">
        <f t="shared" si="0"/>
        <v>1240</v>
      </c>
      <c r="F22" s="10">
        <f t="shared" si="1"/>
        <v>180</v>
      </c>
      <c r="G22" s="11">
        <f t="shared" si="2"/>
        <v>0.4</v>
      </c>
      <c r="H22" s="9">
        <f t="shared" si="3"/>
        <v>19</v>
      </c>
    </row>
    <row r="23" spans="1:8" x14ac:dyDescent="0.3">
      <c r="A23" s="12" t="s">
        <v>14</v>
      </c>
      <c r="B23" s="12" t="s">
        <v>28</v>
      </c>
      <c r="C23" s="13">
        <v>110</v>
      </c>
      <c r="D23" s="13">
        <v>170</v>
      </c>
      <c r="E23" s="13">
        <f t="shared" si="0"/>
        <v>1160</v>
      </c>
      <c r="F23" s="14">
        <f t="shared" si="1"/>
        <v>140</v>
      </c>
      <c r="G23" s="15">
        <f t="shared" si="2"/>
        <v>1.5</v>
      </c>
      <c r="H23" s="13">
        <f t="shared" si="3"/>
        <v>20</v>
      </c>
    </row>
    <row r="24" spans="1:8" x14ac:dyDescent="0.3">
      <c r="A24" s="17" t="s">
        <v>36</v>
      </c>
      <c r="B24" s="17"/>
      <c r="C24" s="17"/>
      <c r="D24" s="17"/>
      <c r="E24" s="18" t="s">
        <v>41</v>
      </c>
      <c r="F24" s="17"/>
      <c r="G24" s="17"/>
      <c r="H24" s="17"/>
    </row>
    <row r="25" spans="1:8" x14ac:dyDescent="0.3">
      <c r="A25" s="17" t="s">
        <v>37</v>
      </c>
      <c r="B25" s="17"/>
      <c r="C25" s="17"/>
      <c r="D25" s="17"/>
      <c r="E25" s="2">
        <f>SUMIF($A$4:$A$23,"*종로*",E4:E23)</f>
        <v>7140</v>
      </c>
      <c r="F25" s="3">
        <f>SUMIF($A$4:$A$23,"*종로*",F4:F23)</f>
        <v>730</v>
      </c>
      <c r="G25" s="19"/>
      <c r="H25" s="19"/>
    </row>
    <row r="26" spans="1:8" x14ac:dyDescent="0.3">
      <c r="A26" s="17" t="s">
        <v>38</v>
      </c>
      <c r="B26" s="17"/>
      <c r="C26" s="17"/>
      <c r="D26" s="17"/>
      <c r="E26" s="2">
        <f>SUMIF($A$4:$A$23,"*2*",E4:E23)</f>
        <v>12195</v>
      </c>
      <c r="F26" s="3">
        <f>SUMIF($A$4:$A$23,"*2*",F4:F23)</f>
        <v>1369.5</v>
      </c>
      <c r="G26" s="19"/>
      <c r="H26" s="19"/>
    </row>
    <row r="27" spans="1:8" x14ac:dyDescent="0.3">
      <c r="A27" s="17" t="s">
        <v>39</v>
      </c>
      <c r="B27" s="17"/>
      <c r="C27" s="17"/>
      <c r="D27" s="17"/>
      <c r="E27" s="2">
        <f>SUMIFS(E4:E23,$A$4:$A$23,"*종로*",$B$4:$B$23,"Dell")</f>
        <v>3660</v>
      </c>
      <c r="F27" s="3">
        <f>SUMIFS(F4:F23,$A$4:$A$23,"*종로*",$B$4:$B$23,"Dell")</f>
        <v>350</v>
      </c>
      <c r="G27" s="19"/>
      <c r="H27" s="19"/>
    </row>
    <row r="28" spans="1:8" x14ac:dyDescent="0.3">
      <c r="A28" s="17" t="s">
        <v>40</v>
      </c>
      <c r="B28" s="17"/>
      <c r="C28" s="17"/>
      <c r="D28" s="17"/>
      <c r="E28" s="2">
        <f>SUMIFS(E4:E23,$C$4:$C$23,"&gt;=130",$C$4:$C$23,"&lt;180")</f>
        <v>10693</v>
      </c>
      <c r="F28" s="3">
        <f>SUMIFS(F4:F23,$C$4:$C$23,"&gt;=130",$C$4:$C$23,"&lt;180")</f>
        <v>1098.5</v>
      </c>
      <c r="G28" s="19"/>
      <c r="H28" s="19"/>
    </row>
    <row r="29" spans="1:8" x14ac:dyDescent="0.3">
      <c r="A29" s="18" t="s">
        <v>42</v>
      </c>
      <c r="B29" s="17"/>
      <c r="C29" s="17"/>
      <c r="D29" s="17"/>
      <c r="E29" s="17"/>
      <c r="F29" s="17"/>
      <c r="G29" s="17"/>
      <c r="H29" s="17"/>
    </row>
  </sheetData>
  <sortState ref="A4:H23">
    <sortCondition ref="H4:H23"/>
    <sortCondition ref="G4:G23"/>
  </sortState>
  <mergeCells count="9">
    <mergeCell ref="A28:D28"/>
    <mergeCell ref="A29:H29"/>
    <mergeCell ref="E24:H24"/>
    <mergeCell ref="G25:H28"/>
    <mergeCell ref="A1:H1"/>
    <mergeCell ref="A24:D24"/>
    <mergeCell ref="A25:D25"/>
    <mergeCell ref="A26:D26"/>
    <mergeCell ref="A27:D27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2019-04-29T11:04:58Z</dcterms:created>
  <dcterms:modified xsi:type="dcterms:W3CDTF">2019-04-30T08:13:28Z</dcterms:modified>
</cp:coreProperties>
</file>